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0_ncr:8100000_{A7D68426-0DB1-41D9-87B0-2F228C3265F8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AUMENTO">Hoja1!$H$4</definedName>
    <definedName name="TOTAL">Hoja1!$C$45</definedName>
    <definedName name="TOTAL2">Hoja1!$G$45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D50" i="1" s="1"/>
  <c r="D49" i="1"/>
  <c r="D48" i="1"/>
  <c r="D47" i="1"/>
  <c r="C49" i="1"/>
  <c r="C48" i="1"/>
  <c r="C47" i="1"/>
  <c r="H45" i="1"/>
  <c r="H44" i="1"/>
  <c r="G45" i="1"/>
  <c r="G26" i="1" l="1"/>
  <c r="H26" i="1" s="1"/>
  <c r="G27" i="1"/>
  <c r="G28" i="1"/>
  <c r="H28" i="1" s="1"/>
  <c r="G29" i="1"/>
  <c r="G30" i="1"/>
  <c r="G31" i="1"/>
  <c r="G32" i="1"/>
  <c r="G33" i="1"/>
  <c r="G34" i="1"/>
  <c r="H34" i="1" s="1"/>
  <c r="G35" i="1"/>
  <c r="G36" i="1"/>
  <c r="H36" i="1" s="1"/>
  <c r="G37" i="1"/>
  <c r="G38" i="1"/>
  <c r="G39" i="1"/>
  <c r="G40" i="1"/>
  <c r="G41" i="1"/>
  <c r="G42" i="1"/>
  <c r="H42" i="1" s="1"/>
  <c r="G25" i="1"/>
  <c r="H25" i="1" s="1"/>
  <c r="G24" i="1"/>
  <c r="G16" i="1"/>
  <c r="G17" i="1"/>
  <c r="G18" i="1"/>
  <c r="G19" i="1"/>
  <c r="H19" i="1" s="1"/>
  <c r="G20" i="1"/>
  <c r="G21" i="1"/>
  <c r="H21" i="1" s="1"/>
  <c r="G22" i="1"/>
  <c r="H22" i="1" s="1"/>
  <c r="G23" i="1"/>
  <c r="H23" i="1" s="1"/>
  <c r="G10" i="1"/>
  <c r="G11" i="1"/>
  <c r="G12" i="1"/>
  <c r="G13" i="1"/>
  <c r="H13" i="1" s="1"/>
  <c r="G14" i="1"/>
  <c r="G15" i="1"/>
  <c r="H15" i="1" s="1"/>
  <c r="G9" i="1"/>
  <c r="G8" i="1"/>
  <c r="G7" i="1"/>
  <c r="H27" i="1" l="1"/>
  <c r="H12" i="1"/>
  <c r="H35" i="1"/>
  <c r="H37" i="1"/>
  <c r="H38" i="1"/>
  <c r="H9" i="1"/>
  <c r="H11" i="1"/>
  <c r="H29" i="1"/>
  <c r="H30" i="1"/>
  <c r="H20" i="1"/>
  <c r="H41" i="1"/>
  <c r="H33" i="1"/>
  <c r="H39" i="1"/>
  <c r="H31" i="1"/>
  <c r="H40" i="1"/>
  <c r="H32" i="1"/>
  <c r="H18" i="1"/>
  <c r="H17" i="1"/>
  <c r="H7" i="1"/>
  <c r="H10" i="1"/>
  <c r="H16" i="1"/>
  <c r="C45" i="1" l="1"/>
  <c r="D45" i="1" s="1"/>
  <c r="D34" i="1" l="1"/>
  <c r="D38" i="1"/>
  <c r="D42" i="1"/>
  <c r="D31" i="1"/>
  <c r="D35" i="1"/>
  <c r="D39" i="1"/>
  <c r="D32" i="1"/>
  <c r="D36" i="1"/>
  <c r="D40" i="1"/>
  <c r="D33" i="1"/>
  <c r="D37" i="1"/>
  <c r="D41" i="1"/>
  <c r="D22" i="1"/>
  <c r="D20" i="1"/>
  <c r="D21" i="1"/>
  <c r="D17" i="1"/>
  <c r="D25" i="1"/>
  <c r="D29" i="1"/>
  <c r="D7" i="1"/>
  <c r="E8" i="1" s="1"/>
  <c r="D13" i="1"/>
  <c r="D18" i="1"/>
  <c r="D26" i="1"/>
  <c r="D30" i="1"/>
  <c r="D10" i="1"/>
  <c r="D15" i="1"/>
  <c r="D19" i="1"/>
  <c r="D27" i="1"/>
  <c r="D11" i="1"/>
  <c r="D16" i="1"/>
  <c r="D23" i="1"/>
  <c r="D28" i="1"/>
  <c r="D12" i="1"/>
  <c r="D9" i="1"/>
  <c r="E43" i="1" l="1"/>
  <c r="E24" i="1"/>
  <c r="E14" i="1"/>
  <c r="E45" i="1" l="1"/>
</calcChain>
</file>

<file path=xl/sharedStrings.xml><?xml version="1.0" encoding="utf-8"?>
<sst xmlns="http://schemas.openxmlformats.org/spreadsheetml/2006/main" count="83" uniqueCount="53">
  <si>
    <t>CLIENTE</t>
  </si>
  <si>
    <t>VENTAS</t>
  </si>
  <si>
    <t>% S/TOTAL</t>
  </si>
  <si>
    <t>AAA</t>
  </si>
  <si>
    <t>A</t>
  </si>
  <si>
    <t>C</t>
  </si>
  <si>
    <t>B</t>
  </si>
  <si>
    <t>TOTAL CLIENTES AAA+A:</t>
  </si>
  <si>
    <t>TOTAL CLIENTES B+C:</t>
  </si>
  <si>
    <t>% x TIPO</t>
  </si>
  <si>
    <t>AÑO ANTERIOR</t>
  </si>
  <si>
    <t>NUEVO AÑO</t>
  </si>
  <si>
    <t>% AUMENTO:</t>
  </si>
  <si>
    <t>P</t>
  </si>
  <si>
    <t>ALM. REUNIDOS</t>
  </si>
  <si>
    <t>DISTR. GONZALEZ</t>
  </si>
  <si>
    <t>ANTONIO SÁNCHEZ</t>
  </si>
  <si>
    <t>EL EJIDO S. L.</t>
  </si>
  <si>
    <t>ALM. DE LEVANTE</t>
  </si>
  <si>
    <t>ALICANTINA MENAJE</t>
  </si>
  <si>
    <t>OROZCO  S. L.</t>
  </si>
  <si>
    <t>SUM. INDUSTRIALES</t>
  </si>
  <si>
    <t>ALBORNOZ E HIJOS</t>
  </si>
  <si>
    <t>LA MURCIANA S. L.</t>
  </si>
  <si>
    <t>LÁCTICOS ANDRÉS</t>
  </si>
  <si>
    <t>FERNANDO LÓPEZ S.L.</t>
  </si>
  <si>
    <t>ANDRÉS TAMARIT S. L.</t>
  </si>
  <si>
    <t>ALM. DEL PARQUE S. A.</t>
  </si>
  <si>
    <t>PEPE SÁNCHEZ  S. L.</t>
  </si>
  <si>
    <t>JUAN A. NAVARRO</t>
  </si>
  <si>
    <t>DISTR. PACO INIESTA</t>
  </si>
  <si>
    <t>SUC. JUAN NAVARRO</t>
  </si>
  <si>
    <t>FRUTOS REUNIDOS</t>
  </si>
  <si>
    <t>SEBASTIÁN ASOCIADOS</t>
  </si>
  <si>
    <t>DISTR. LEONESA</t>
  </si>
  <si>
    <t>ALM. PINTO S. L.</t>
  </si>
  <si>
    <t>VERÓNICA PÉREZ</t>
  </si>
  <si>
    <t>GREGORIO ÁLVAREZ</t>
  </si>
  <si>
    <t>VDA. DE JOSE GÓMEZ</t>
  </si>
  <si>
    <t>WENCESLAO ORTEGA</t>
  </si>
  <si>
    <t>ANDRÉS MURILLO</t>
  </si>
  <si>
    <t>HORTALIZAS DE LEVANTE</t>
  </si>
  <si>
    <t>JOSE SEPÚLVEDA</t>
  </si>
  <si>
    <t>FRANCISCO VALERO</t>
  </si>
  <si>
    <t>ISABEL GARCIA GARCIA</t>
  </si>
  <si>
    <t>TOMÁS E HIJOS  S. L.</t>
  </si>
  <si>
    <t>CLIENTES VARIOS</t>
  </si>
  <si>
    <t>TIPO</t>
  </si>
  <si>
    <t>PRESUP.</t>
  </si>
  <si>
    <t>CLIENTES POTENCIALES</t>
  </si>
  <si>
    <t>S/ PRESUPUESTO:</t>
  </si>
  <si>
    <t>TOTAL CLIENTES P:</t>
  </si>
  <si>
    <t>B. PRESUPUESTO BÁSICO DE A+B+C POR CLIENTE.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</si>
</sst>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FF"/>
        <bgColor indexed="64"/>
      </patternFill>
    </fill>
  </fills>
  <borders count="47">
    <border>
      <left/>
      <right/>
      <top/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10" fontId="0" fillId="5" borderId="2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0" fillId="5" borderId="4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/>
    <xf numFmtId="0" fontId="0" fillId="0" borderId="8" xfId="0" applyBorder="1"/>
    <xf numFmtId="0" fontId="0" fillId="0" borderId="9" xfId="0" applyBorder="1"/>
    <xf numFmtId="3" fontId="1" fillId="0" borderId="9" xfId="0" applyNumberFormat="1" applyFont="1" applyBorder="1"/>
    <xf numFmtId="10" fontId="1" fillId="4" borderId="11" xfId="0" applyNumberFormat="1" applyFont="1" applyFill="1" applyBorder="1"/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5" xfId="0" applyFill="1" applyBorder="1"/>
    <xf numFmtId="0" fontId="0" fillId="2" borderId="18" xfId="0" applyFill="1" applyBorder="1"/>
    <xf numFmtId="0" fontId="0" fillId="3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17" xfId="0" applyFill="1" applyBorder="1"/>
    <xf numFmtId="3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2" borderId="22" xfId="0" applyNumberFormat="1" applyFill="1" applyBorder="1"/>
    <xf numFmtId="10" fontId="0" fillId="2" borderId="22" xfId="0" applyNumberFormat="1" applyFill="1" applyBorder="1"/>
    <xf numFmtId="3" fontId="0" fillId="2" borderId="23" xfId="0" applyNumberFormat="1" applyFill="1" applyBorder="1"/>
    <xf numFmtId="10" fontId="0" fillId="2" borderId="23" xfId="0" applyNumberFormat="1" applyFill="1" applyBorder="1"/>
    <xf numFmtId="10" fontId="1" fillId="2" borderId="23" xfId="0" applyNumberFormat="1" applyFont="1" applyFill="1" applyBorder="1"/>
    <xf numFmtId="3" fontId="0" fillId="3" borderId="24" xfId="0" applyNumberFormat="1" applyFill="1" applyBorder="1"/>
    <xf numFmtId="10" fontId="0" fillId="3" borderId="24" xfId="0" applyNumberFormat="1" applyFill="1" applyBorder="1"/>
    <xf numFmtId="10" fontId="1" fillId="3" borderId="24" xfId="0" applyNumberFormat="1" applyFont="1" applyFill="1" applyBorder="1"/>
    <xf numFmtId="3" fontId="0" fillId="4" borderId="24" xfId="0" applyNumberFormat="1" applyFill="1" applyBorder="1"/>
    <xf numFmtId="10" fontId="0" fillId="4" borderId="24" xfId="0" applyNumberFormat="1" applyFill="1" applyBorder="1"/>
    <xf numFmtId="10" fontId="1" fillId="4" borderId="24" xfId="0" applyNumberFormat="1" applyFont="1" applyFill="1" applyBorder="1"/>
    <xf numFmtId="3" fontId="0" fillId="5" borderId="24" xfId="0" applyNumberFormat="1" applyFill="1" applyBorder="1"/>
    <xf numFmtId="10" fontId="0" fillId="5" borderId="24" xfId="0" applyNumberFormat="1" applyFill="1" applyBorder="1"/>
    <xf numFmtId="3" fontId="0" fillId="5" borderId="25" xfId="0" applyNumberFormat="1" applyFill="1" applyBorder="1"/>
    <xf numFmtId="10" fontId="0" fillId="5" borderId="25" xfId="0" applyNumberFormat="1" applyFill="1" applyBorder="1"/>
    <xf numFmtId="3" fontId="0" fillId="5" borderId="21" xfId="0" applyNumberFormat="1" applyFill="1" applyBorder="1"/>
    <xf numFmtId="10" fontId="0" fillId="5" borderId="21" xfId="0" applyNumberFormat="1" applyFill="1" applyBorder="1"/>
    <xf numFmtId="10" fontId="1" fillId="5" borderId="21" xfId="0" applyNumberFormat="1" applyFont="1" applyFill="1" applyBorder="1"/>
    <xf numFmtId="0" fontId="1" fillId="0" borderId="28" xfId="0" applyFont="1" applyBorder="1" applyAlignment="1">
      <alignment horizontal="center"/>
    </xf>
    <xf numFmtId="0" fontId="0" fillId="5" borderId="28" xfId="0" applyFill="1" applyBorder="1"/>
    <xf numFmtId="4" fontId="4" fillId="0" borderId="33" xfId="0" applyNumberFormat="1" applyFont="1" applyBorder="1" applyAlignment="1"/>
    <xf numFmtId="10" fontId="1" fillId="2" borderId="10" xfId="0" applyNumberFormat="1" applyFont="1" applyFill="1" applyBorder="1"/>
    <xf numFmtId="3" fontId="4" fillId="0" borderId="32" xfId="0" applyNumberFormat="1" applyFont="1" applyBorder="1" applyAlignment="1"/>
    <xf numFmtId="3" fontId="1" fillId="0" borderId="27" xfId="0" applyNumberFormat="1" applyFont="1" applyBorder="1" applyAlignment="1">
      <alignment horizontal="center"/>
    </xf>
    <xf numFmtId="3" fontId="0" fillId="5" borderId="27" xfId="0" applyNumberFormat="1" applyFill="1" applyBorder="1"/>
    <xf numFmtId="3" fontId="0" fillId="2" borderId="35" xfId="0" applyNumberFormat="1" applyFill="1" applyBorder="1"/>
    <xf numFmtId="3" fontId="0" fillId="2" borderId="34" xfId="0" applyNumberFormat="1" applyFill="1" applyBorder="1"/>
    <xf numFmtId="3" fontId="0" fillId="3" borderId="34" xfId="0" applyNumberFormat="1" applyFill="1" applyBorder="1"/>
    <xf numFmtId="3" fontId="0" fillId="4" borderId="34" xfId="0" applyNumberFormat="1" applyFill="1" applyBorder="1"/>
    <xf numFmtId="3" fontId="0" fillId="5" borderId="34" xfId="0" applyNumberFormat="1" applyFill="1" applyBorder="1"/>
    <xf numFmtId="10" fontId="2" fillId="0" borderId="0" xfId="0" applyNumberFormat="1" applyFont="1" applyAlignment="1">
      <alignment horizontal="center"/>
    </xf>
    <xf numFmtId="10" fontId="2" fillId="0" borderId="33" xfId="0" applyNumberFormat="1" applyFont="1" applyBorder="1"/>
    <xf numFmtId="0" fontId="0" fillId="2" borderId="38" xfId="0" applyFill="1" applyBorder="1"/>
    <xf numFmtId="10" fontId="0" fillId="2" borderId="29" xfId="0" applyNumberFormat="1" applyFill="1" applyBorder="1"/>
    <xf numFmtId="10" fontId="0" fillId="3" borderId="31" xfId="0" applyNumberFormat="1" applyFill="1" applyBorder="1"/>
    <xf numFmtId="10" fontId="0" fillId="5" borderId="31" xfId="0" applyNumberFormat="1" applyFill="1" applyBorder="1"/>
    <xf numFmtId="10" fontId="0" fillId="4" borderId="31" xfId="0" applyNumberFormat="1" applyFill="1" applyBorder="1"/>
    <xf numFmtId="10" fontId="0" fillId="5" borderId="30" xfId="0" applyNumberFormat="1" applyFill="1" applyBorder="1"/>
    <xf numFmtId="3" fontId="2" fillId="0" borderId="41" xfId="0" applyNumberFormat="1" applyFont="1" applyBorder="1"/>
    <xf numFmtId="10" fontId="2" fillId="0" borderId="39" xfId="0" applyNumberFormat="1" applyFont="1" applyBorder="1"/>
    <xf numFmtId="10" fontId="2" fillId="0" borderId="40" xfId="0" applyNumberFormat="1" applyFont="1" applyBorder="1"/>
    <xf numFmtId="10" fontId="5" fillId="6" borderId="37" xfId="0" applyNumberFormat="1" applyFont="1" applyFill="1" applyBorder="1"/>
    <xf numFmtId="0" fontId="5" fillId="6" borderId="36" xfId="0" applyFont="1" applyFill="1" applyBorder="1"/>
    <xf numFmtId="3" fontId="5" fillId="6" borderId="37" xfId="0" applyNumberFormat="1" applyFont="1" applyFill="1" applyBorder="1"/>
    <xf numFmtId="10" fontId="5" fillId="6" borderId="42" xfId="0" applyNumberFormat="1" applyFont="1" applyFill="1" applyBorder="1" applyAlignment="1">
      <alignment horizontal="center"/>
    </xf>
    <xf numFmtId="3" fontId="5" fillId="6" borderId="43" xfId="0" applyNumberFormat="1" applyFont="1" applyFill="1" applyBorder="1"/>
    <xf numFmtId="10" fontId="5" fillId="6" borderId="38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0" borderId="44" xfId="0" applyBorder="1"/>
    <xf numFmtId="0" fontId="1" fillId="0" borderId="45" xfId="0" applyFont="1" applyBorder="1" applyAlignment="1">
      <alignment horizontal="right"/>
    </xf>
    <xf numFmtId="3" fontId="1" fillId="0" borderId="45" xfId="0" applyNumberFormat="1" applyFont="1" applyBorder="1"/>
    <xf numFmtId="10" fontId="1" fillId="3" borderId="46" xfId="0" applyNumberFormat="1" applyFont="1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view="pageLayout" zoomScaleNormal="100" workbookViewId="0">
      <selection activeCell="B3" sqref="B3"/>
    </sheetView>
  </sheetViews>
  <sheetFormatPr baseColWidth="10" defaultRowHeight="15" x14ac:dyDescent="0.25"/>
  <cols>
    <col min="2" max="2" width="23.42578125" customWidth="1"/>
    <col min="3" max="3" width="8.42578125" style="1" bestFit="1" customWidth="1"/>
    <col min="4" max="4" width="10.42578125" bestFit="1" customWidth="1"/>
    <col min="5" max="5" width="9" bestFit="1" customWidth="1"/>
    <col min="6" max="6" width="10.5703125" style="2" customWidth="1"/>
    <col min="7" max="7" width="13" style="1" bestFit="1" customWidth="1"/>
    <col min="8" max="8" width="10.42578125" bestFit="1" customWidth="1"/>
  </cols>
  <sheetData>
    <row r="1" spans="2:8" ht="4.5" customHeight="1" thickBot="1" x14ac:dyDescent="0.3"/>
    <row r="2" spans="2:8" ht="20.25" thickTop="1" thickBot="1" x14ac:dyDescent="0.35">
      <c r="B2" s="80" t="s">
        <v>52</v>
      </c>
      <c r="C2" s="81"/>
      <c r="D2" s="81"/>
      <c r="E2" s="81"/>
      <c r="F2" s="81"/>
      <c r="G2" s="81"/>
      <c r="H2" s="82"/>
    </row>
    <row r="3" spans="2:8" ht="4.5" customHeight="1" thickTop="1" thickBot="1" x14ac:dyDescent="0.3"/>
    <row r="4" spans="2:8" ht="15.75" customHeight="1" thickTop="1" thickBot="1" x14ac:dyDescent="0.3">
      <c r="G4" s="50" t="s">
        <v>12</v>
      </c>
      <c r="H4" s="48">
        <v>3</v>
      </c>
    </row>
    <row r="5" spans="2:8" ht="15.75" customHeight="1" thickTop="1" x14ac:dyDescent="0.25">
      <c r="B5" s="83" t="s">
        <v>10</v>
      </c>
      <c r="C5" s="84"/>
      <c r="D5" s="84"/>
      <c r="E5" s="84"/>
      <c r="F5" s="84"/>
      <c r="G5" s="85" t="s">
        <v>11</v>
      </c>
      <c r="H5" s="86"/>
    </row>
    <row r="6" spans="2:8" ht="15.75" thickBot="1" x14ac:dyDescent="0.3">
      <c r="B6" s="17" t="s">
        <v>0</v>
      </c>
      <c r="C6" s="26" t="s">
        <v>1</v>
      </c>
      <c r="D6" s="27" t="s">
        <v>2</v>
      </c>
      <c r="E6" s="27" t="s">
        <v>9</v>
      </c>
      <c r="F6" s="18" t="s">
        <v>47</v>
      </c>
      <c r="G6" s="51" t="s">
        <v>48</v>
      </c>
      <c r="H6" s="46" t="s">
        <v>2</v>
      </c>
    </row>
    <row r="7" spans="2:8" ht="15.75" thickTop="1" x14ac:dyDescent="0.25">
      <c r="B7" s="19" t="s">
        <v>14</v>
      </c>
      <c r="C7" s="28">
        <v>201127.59</v>
      </c>
      <c r="D7" s="29">
        <f>C7/TOTAL</f>
        <v>0.28467537425465728</v>
      </c>
      <c r="E7" s="29"/>
      <c r="F7" s="3" t="s">
        <v>3</v>
      </c>
      <c r="G7" s="53">
        <f t="shared" ref="G7:G42" si="0">ROUND(C7+(C7*AUMENTO/100),0)</f>
        <v>207161</v>
      </c>
      <c r="H7" s="61">
        <f>G7/TOTAL2</f>
        <v>0.27340299031427467</v>
      </c>
    </row>
    <row r="8" spans="2:8" x14ac:dyDescent="0.25">
      <c r="B8" s="20"/>
      <c r="C8" s="30"/>
      <c r="D8" s="31"/>
      <c r="E8" s="32">
        <f>SUM(D7:D8)</f>
        <v>0.28467537425465728</v>
      </c>
      <c r="F8" s="9"/>
      <c r="G8" s="54">
        <f t="shared" si="0"/>
        <v>0</v>
      </c>
      <c r="H8" s="60"/>
    </row>
    <row r="9" spans="2:8" x14ac:dyDescent="0.25">
      <c r="B9" s="21" t="s">
        <v>15</v>
      </c>
      <c r="C9" s="33">
        <v>73760</v>
      </c>
      <c r="D9" s="34">
        <f t="shared" ref="D9:D42" si="1">C9/TOTAL</f>
        <v>0.10439967786131939</v>
      </c>
      <c r="E9" s="34"/>
      <c r="F9" s="4" t="s">
        <v>4</v>
      </c>
      <c r="G9" s="55">
        <f t="shared" si="0"/>
        <v>75973</v>
      </c>
      <c r="H9" s="62">
        <f>G9/TOTAL2</f>
        <v>0.10026619577597322</v>
      </c>
    </row>
    <row r="10" spans="2:8" x14ac:dyDescent="0.25">
      <c r="B10" s="21" t="s">
        <v>16</v>
      </c>
      <c r="C10" s="33">
        <v>62793</v>
      </c>
      <c r="D10" s="34">
        <f t="shared" si="1"/>
        <v>8.8877019684731939E-2</v>
      </c>
      <c r="E10" s="34"/>
      <c r="F10" s="4" t="s">
        <v>4</v>
      </c>
      <c r="G10" s="55">
        <f t="shared" si="0"/>
        <v>64677</v>
      </c>
      <c r="H10" s="62">
        <f>G10/TOTAL2</f>
        <v>8.5358176512742953E-2</v>
      </c>
    </row>
    <row r="11" spans="2:8" x14ac:dyDescent="0.25">
      <c r="B11" s="21" t="s">
        <v>17</v>
      </c>
      <c r="C11" s="33">
        <v>60328</v>
      </c>
      <c r="D11" s="34">
        <f t="shared" si="1"/>
        <v>8.5388066242105154E-2</v>
      </c>
      <c r="E11" s="34"/>
      <c r="F11" s="4" t="s">
        <v>4</v>
      </c>
      <c r="G11" s="55">
        <f t="shared" si="0"/>
        <v>62138</v>
      </c>
      <c r="H11" s="62">
        <f>G11/TOTAL2</f>
        <v>8.2007303556887637E-2</v>
      </c>
    </row>
    <row r="12" spans="2:8" x14ac:dyDescent="0.25">
      <c r="B12" s="21" t="s">
        <v>18</v>
      </c>
      <c r="C12" s="33">
        <v>52837</v>
      </c>
      <c r="D12" s="34">
        <f t="shared" si="1"/>
        <v>7.4785327808548435E-2</v>
      </c>
      <c r="E12" s="34"/>
      <c r="F12" s="4" t="s">
        <v>4</v>
      </c>
      <c r="G12" s="55">
        <f t="shared" si="0"/>
        <v>54422</v>
      </c>
      <c r="H12" s="62">
        <f>G12/TOTAL2</f>
        <v>7.1824028359022477E-2</v>
      </c>
    </row>
    <row r="13" spans="2:8" x14ac:dyDescent="0.25">
      <c r="B13" s="21" t="s">
        <v>19</v>
      </c>
      <c r="C13" s="33">
        <v>41382</v>
      </c>
      <c r="D13" s="34">
        <f t="shared" si="1"/>
        <v>5.8571955928106274E-2</v>
      </c>
      <c r="E13" s="34"/>
      <c r="F13" s="4" t="s">
        <v>4</v>
      </c>
      <c r="G13" s="55">
        <f t="shared" si="0"/>
        <v>42623</v>
      </c>
      <c r="H13" s="62">
        <f>G13/TOTAL2</f>
        <v>5.6252169356999289E-2</v>
      </c>
    </row>
    <row r="14" spans="2:8" x14ac:dyDescent="0.25">
      <c r="B14" s="21"/>
      <c r="C14" s="33"/>
      <c r="D14" s="34"/>
      <c r="E14" s="35">
        <f>SUM(D9:D13)</f>
        <v>0.4120220475248112</v>
      </c>
      <c r="F14" s="4"/>
      <c r="G14" s="55">
        <f t="shared" si="0"/>
        <v>0</v>
      </c>
      <c r="H14" s="62"/>
    </row>
    <row r="15" spans="2:8" x14ac:dyDescent="0.25">
      <c r="B15" s="22" t="s">
        <v>20</v>
      </c>
      <c r="C15" s="36">
        <v>25337</v>
      </c>
      <c r="D15" s="37">
        <f t="shared" si="1"/>
        <v>3.5861912120014224E-2</v>
      </c>
      <c r="E15" s="37"/>
      <c r="F15" s="5" t="s">
        <v>6</v>
      </c>
      <c r="G15" s="56">
        <f t="shared" si="0"/>
        <v>26097</v>
      </c>
      <c r="H15" s="64">
        <f t="shared" ref="H15:H23" si="2">G15/TOTAL2</f>
        <v>3.4441800523417179E-2</v>
      </c>
    </row>
    <row r="16" spans="2:8" x14ac:dyDescent="0.25">
      <c r="B16" s="22" t="s">
        <v>21</v>
      </c>
      <c r="C16" s="36">
        <v>22620</v>
      </c>
      <c r="D16" s="37">
        <f t="shared" si="1"/>
        <v>3.2016278649987046E-2</v>
      </c>
      <c r="E16" s="37"/>
      <c r="F16" s="5" t="s">
        <v>6</v>
      </c>
      <c r="G16" s="56">
        <f t="shared" si="0"/>
        <v>23299</v>
      </c>
      <c r="H16" s="64">
        <f t="shared" si="2"/>
        <v>3.0749109491324551E-2</v>
      </c>
    </row>
    <row r="17" spans="2:8" x14ac:dyDescent="0.25">
      <c r="B17" s="22" t="s">
        <v>22</v>
      </c>
      <c r="C17" s="36">
        <v>19922</v>
      </c>
      <c r="D17" s="37">
        <f t="shared" si="1"/>
        <v>2.8197537721708309E-2</v>
      </c>
      <c r="E17" s="37"/>
      <c r="F17" s="5" t="s">
        <v>6</v>
      </c>
      <c r="G17" s="56">
        <f t="shared" si="0"/>
        <v>20520</v>
      </c>
      <c r="H17" s="64">
        <f t="shared" si="2"/>
        <v>2.7081493916562074E-2</v>
      </c>
    </row>
    <row r="18" spans="2:8" x14ac:dyDescent="0.25">
      <c r="B18" s="22" t="s">
        <v>23</v>
      </c>
      <c r="C18" s="36">
        <v>19369</v>
      </c>
      <c r="D18" s="37">
        <f t="shared" si="1"/>
        <v>2.7414823217135238E-2</v>
      </c>
      <c r="E18" s="37"/>
      <c r="F18" s="5" t="s">
        <v>6</v>
      </c>
      <c r="G18" s="56">
        <f t="shared" si="0"/>
        <v>19950</v>
      </c>
      <c r="H18" s="64">
        <f t="shared" si="2"/>
        <v>2.6329230196657574E-2</v>
      </c>
    </row>
    <row r="19" spans="2:8" x14ac:dyDescent="0.25">
      <c r="B19" s="22" t="s">
        <v>24</v>
      </c>
      <c r="C19" s="36">
        <v>18661</v>
      </c>
      <c r="D19" s="37">
        <f t="shared" si="1"/>
        <v>2.6412722187772249E-2</v>
      </c>
      <c r="E19" s="37"/>
      <c r="F19" s="5" t="s">
        <v>6</v>
      </c>
      <c r="G19" s="56">
        <f t="shared" si="0"/>
        <v>19221</v>
      </c>
      <c r="H19" s="64">
        <f t="shared" si="2"/>
        <v>2.5367124491727077E-2</v>
      </c>
    </row>
    <row r="20" spans="2:8" x14ac:dyDescent="0.25">
      <c r="B20" s="22" t="s">
        <v>25</v>
      </c>
      <c r="C20" s="36">
        <v>16460</v>
      </c>
      <c r="D20" s="37">
        <f t="shared" si="1"/>
        <v>2.3297433535755384E-2</v>
      </c>
      <c r="E20" s="37"/>
      <c r="F20" s="5" t="s">
        <v>6</v>
      </c>
      <c r="G20" s="56">
        <f t="shared" si="0"/>
        <v>16954</v>
      </c>
      <c r="H20" s="64">
        <f t="shared" si="2"/>
        <v>2.237522650396654E-2</v>
      </c>
    </row>
    <row r="21" spans="2:8" x14ac:dyDescent="0.25">
      <c r="B21" s="22" t="s">
        <v>26</v>
      </c>
      <c r="C21" s="36">
        <v>14999</v>
      </c>
      <c r="D21" s="37">
        <f t="shared" si="1"/>
        <v>2.1229538614993621E-2</v>
      </c>
      <c r="E21" s="37"/>
      <c r="F21" s="5" t="s">
        <v>6</v>
      </c>
      <c r="G21" s="56">
        <f t="shared" si="0"/>
        <v>15449</v>
      </c>
      <c r="H21" s="64">
        <f t="shared" si="2"/>
        <v>2.0388986331236234E-2</v>
      </c>
    </row>
    <row r="22" spans="2:8" x14ac:dyDescent="0.25">
      <c r="B22" s="22" t="s">
        <v>27</v>
      </c>
      <c r="C22" s="36">
        <v>13250</v>
      </c>
      <c r="D22" s="37">
        <f t="shared" si="1"/>
        <v>1.8754009377202844E-2</v>
      </c>
      <c r="E22" s="37"/>
      <c r="F22" s="5" t="s">
        <v>6</v>
      </c>
      <c r="G22" s="56">
        <f t="shared" si="0"/>
        <v>13648</v>
      </c>
      <c r="H22" s="64">
        <f t="shared" si="2"/>
        <v>1.8012096928520429E-2</v>
      </c>
    </row>
    <row r="23" spans="2:8" x14ac:dyDescent="0.25">
      <c r="B23" s="22" t="s">
        <v>28</v>
      </c>
      <c r="C23" s="36">
        <v>11475</v>
      </c>
      <c r="D23" s="37">
        <f t="shared" si="1"/>
        <v>1.6241679819124728E-2</v>
      </c>
      <c r="E23" s="37"/>
      <c r="F23" s="5" t="s">
        <v>6</v>
      </c>
      <c r="G23" s="56">
        <f t="shared" si="0"/>
        <v>11819</v>
      </c>
      <c r="H23" s="64">
        <f t="shared" si="2"/>
        <v>1.5598254220265458E-2</v>
      </c>
    </row>
    <row r="24" spans="2:8" x14ac:dyDescent="0.25">
      <c r="B24" s="22"/>
      <c r="C24" s="36"/>
      <c r="D24" s="37"/>
      <c r="E24" s="38">
        <f>SUM(D15:D23)</f>
        <v>0.22942593524369365</v>
      </c>
      <c r="F24" s="5"/>
      <c r="G24" s="56">
        <f t="shared" si="0"/>
        <v>0</v>
      </c>
      <c r="H24" s="64"/>
    </row>
    <row r="25" spans="2:8" x14ac:dyDescent="0.25">
      <c r="B25" s="23" t="s">
        <v>29</v>
      </c>
      <c r="C25" s="39">
        <v>8105</v>
      </c>
      <c r="D25" s="40">
        <f t="shared" si="1"/>
        <v>1.1471792151111626E-2</v>
      </c>
      <c r="E25" s="40"/>
      <c r="F25" s="6" t="s">
        <v>5</v>
      </c>
      <c r="G25" s="57">
        <f t="shared" si="0"/>
        <v>8348</v>
      </c>
      <c r="H25" s="63">
        <f t="shared" ref="H25:H44" si="3">G25/TOTAL2</f>
        <v>1.1017364094320673E-2</v>
      </c>
    </row>
    <row r="26" spans="2:8" x14ac:dyDescent="0.25">
      <c r="B26" s="23" t="s">
        <v>30</v>
      </c>
      <c r="C26" s="39">
        <v>6081</v>
      </c>
      <c r="D26" s="40">
        <f t="shared" si="1"/>
        <v>8.6070287564355089E-3</v>
      </c>
      <c r="E26" s="40"/>
      <c r="F26" s="6" t="s">
        <v>5</v>
      </c>
      <c r="G26" s="57">
        <f t="shared" si="0"/>
        <v>6263</v>
      </c>
      <c r="H26" s="63">
        <f t="shared" si="3"/>
        <v>8.2656625925647317E-3</v>
      </c>
    </row>
    <row r="27" spans="2:8" x14ac:dyDescent="0.25">
      <c r="B27" s="23" t="s">
        <v>31</v>
      </c>
      <c r="C27" s="39">
        <v>5466</v>
      </c>
      <c r="D27" s="40">
        <f t="shared" si="1"/>
        <v>7.7365596419464722E-3</v>
      </c>
      <c r="E27" s="40"/>
      <c r="F27" s="6" t="s">
        <v>5</v>
      </c>
      <c r="G27" s="57">
        <f t="shared" si="0"/>
        <v>5630</v>
      </c>
      <c r="H27" s="63">
        <f t="shared" si="3"/>
        <v>7.4302539351970998E-3</v>
      </c>
    </row>
    <row r="28" spans="2:8" x14ac:dyDescent="0.25">
      <c r="B28" s="23" t="s">
        <v>32</v>
      </c>
      <c r="C28" s="39">
        <v>4391</v>
      </c>
      <c r="D28" s="40">
        <f t="shared" si="1"/>
        <v>6.2150079377583161E-3</v>
      </c>
      <c r="E28" s="40"/>
      <c r="F28" s="6" t="s">
        <v>5</v>
      </c>
      <c r="G28" s="57">
        <f t="shared" si="0"/>
        <v>4523</v>
      </c>
      <c r="H28" s="63">
        <f t="shared" si="3"/>
        <v>5.9692786054878298E-3</v>
      </c>
    </row>
    <row r="29" spans="2:8" x14ac:dyDescent="0.25">
      <c r="B29" s="24" t="s">
        <v>33</v>
      </c>
      <c r="C29" s="41">
        <v>3936</v>
      </c>
      <c r="D29" s="40">
        <f t="shared" si="1"/>
        <v>5.5710023327298413E-3</v>
      </c>
      <c r="E29" s="42"/>
      <c r="F29" s="8" t="s">
        <v>5</v>
      </c>
      <c r="G29" s="57">
        <f t="shared" si="0"/>
        <v>4054</v>
      </c>
      <c r="H29" s="63">
        <f t="shared" si="3"/>
        <v>5.3503107377067573E-3</v>
      </c>
    </row>
    <row r="30" spans="2:8" x14ac:dyDescent="0.25">
      <c r="B30" s="24" t="s">
        <v>34</v>
      </c>
      <c r="C30" s="41">
        <v>3729</v>
      </c>
      <c r="D30" s="40">
        <f t="shared" si="1"/>
        <v>5.2780151673652385E-3</v>
      </c>
      <c r="E30" s="42"/>
      <c r="F30" s="8" t="s">
        <v>5</v>
      </c>
      <c r="G30" s="57">
        <f t="shared" si="0"/>
        <v>3841</v>
      </c>
      <c r="H30" s="63">
        <f t="shared" si="3"/>
        <v>5.0692016634266536E-3</v>
      </c>
    </row>
    <row r="31" spans="2:8" x14ac:dyDescent="0.25">
      <c r="B31" s="24" t="s">
        <v>35</v>
      </c>
      <c r="C31" s="41">
        <v>3120</v>
      </c>
      <c r="D31" s="40">
        <f t="shared" si="1"/>
        <v>4.4160384344809718E-3</v>
      </c>
      <c r="E31" s="42"/>
      <c r="F31" s="8" t="s">
        <v>5</v>
      </c>
      <c r="G31" s="57">
        <f t="shared" si="0"/>
        <v>3214</v>
      </c>
      <c r="H31" s="63">
        <f t="shared" si="3"/>
        <v>4.2417115715317017E-3</v>
      </c>
    </row>
    <row r="32" spans="2:8" x14ac:dyDescent="0.25">
      <c r="B32" s="24" t="s">
        <v>36</v>
      </c>
      <c r="C32" s="41">
        <v>2980</v>
      </c>
      <c r="D32" s="40">
        <f t="shared" si="1"/>
        <v>4.2178828637029799E-3</v>
      </c>
      <c r="E32" s="42"/>
      <c r="F32" s="8" t="s">
        <v>5</v>
      </c>
      <c r="G32" s="57">
        <f t="shared" si="0"/>
        <v>3069</v>
      </c>
      <c r="H32" s="63">
        <f t="shared" si="3"/>
        <v>4.050346239275293E-3</v>
      </c>
    </row>
    <row r="33" spans="1:8" x14ac:dyDescent="0.25">
      <c r="B33" s="24" t="s">
        <v>37</v>
      </c>
      <c r="C33" s="41">
        <v>2277</v>
      </c>
      <c r="D33" s="40">
        <f t="shared" si="1"/>
        <v>3.2228588190106322E-3</v>
      </c>
      <c r="E33" s="42"/>
      <c r="F33" s="8" t="s">
        <v>5</v>
      </c>
      <c r="G33" s="57">
        <f t="shared" si="0"/>
        <v>2345</v>
      </c>
      <c r="H33" s="63">
        <f t="shared" si="3"/>
        <v>3.0948393389053641E-3</v>
      </c>
    </row>
    <row r="34" spans="1:8" x14ac:dyDescent="0.25">
      <c r="B34" s="24" t="s">
        <v>38</v>
      </c>
      <c r="C34" s="41">
        <v>1956</v>
      </c>
      <c r="D34" s="40">
        <f t="shared" si="1"/>
        <v>2.7685164031553784E-3</v>
      </c>
      <c r="E34" s="42"/>
      <c r="F34" s="8" t="s">
        <v>5</v>
      </c>
      <c r="G34" s="57">
        <f t="shared" si="0"/>
        <v>2015</v>
      </c>
      <c r="H34" s="63">
        <f t="shared" si="3"/>
        <v>2.6593182379080205E-3</v>
      </c>
    </row>
    <row r="35" spans="1:8" x14ac:dyDescent="0.25">
      <c r="B35" s="24" t="s">
        <v>39</v>
      </c>
      <c r="C35" s="41">
        <v>1825</v>
      </c>
      <c r="D35" s="40">
        <f t="shared" si="1"/>
        <v>2.5830994047845428E-3</v>
      </c>
      <c r="E35" s="42"/>
      <c r="F35" s="8" t="s">
        <v>5</v>
      </c>
      <c r="G35" s="57">
        <f t="shared" si="0"/>
        <v>1880</v>
      </c>
      <c r="H35" s="63">
        <f t="shared" si="3"/>
        <v>2.4811505147727436E-3</v>
      </c>
    </row>
    <row r="36" spans="1:8" x14ac:dyDescent="0.25">
      <c r="B36" s="24" t="s">
        <v>40</v>
      </c>
      <c r="C36" s="41">
        <v>1801</v>
      </c>
      <c r="D36" s="40">
        <f t="shared" si="1"/>
        <v>2.5491298783654583E-3</v>
      </c>
      <c r="E36" s="42"/>
      <c r="F36" s="8" t="s">
        <v>5</v>
      </c>
      <c r="G36" s="57">
        <f t="shared" si="0"/>
        <v>1855</v>
      </c>
      <c r="H36" s="63">
        <f t="shared" si="3"/>
        <v>2.4481564919699148E-3</v>
      </c>
    </row>
    <row r="37" spans="1:8" x14ac:dyDescent="0.25">
      <c r="B37" s="24" t="s">
        <v>41</v>
      </c>
      <c r="C37" s="41">
        <v>1725</v>
      </c>
      <c r="D37" s="40">
        <f t="shared" si="1"/>
        <v>2.441559711371691E-3</v>
      </c>
      <c r="E37" s="42"/>
      <c r="F37" s="8" t="s">
        <v>5</v>
      </c>
      <c r="G37" s="57">
        <f t="shared" si="0"/>
        <v>1777</v>
      </c>
      <c r="H37" s="63">
        <f t="shared" si="3"/>
        <v>2.345215140825088E-3</v>
      </c>
    </row>
    <row r="38" spans="1:8" x14ac:dyDescent="0.25">
      <c r="B38" s="24" t="s">
        <v>42</v>
      </c>
      <c r="C38" s="41">
        <v>1690</v>
      </c>
      <c r="D38" s="40">
        <f t="shared" si="1"/>
        <v>2.3920208186771932E-3</v>
      </c>
      <c r="E38" s="42"/>
      <c r="F38" s="8" t="s">
        <v>5</v>
      </c>
      <c r="G38" s="57">
        <f t="shared" si="0"/>
        <v>1741</v>
      </c>
      <c r="H38" s="63">
        <f t="shared" si="3"/>
        <v>2.2977037479890144E-3</v>
      </c>
    </row>
    <row r="39" spans="1:8" x14ac:dyDescent="0.25">
      <c r="B39" s="24" t="s">
        <v>43</v>
      </c>
      <c r="C39" s="41">
        <v>1578</v>
      </c>
      <c r="D39" s="40">
        <f t="shared" si="1"/>
        <v>2.2334963620547991E-3</v>
      </c>
      <c r="E39" s="42"/>
      <c r="F39" s="8" t="s">
        <v>5</v>
      </c>
      <c r="G39" s="57">
        <f t="shared" si="0"/>
        <v>1625</v>
      </c>
      <c r="H39" s="63">
        <f t="shared" si="3"/>
        <v>2.1446114821838877E-3</v>
      </c>
    </row>
    <row r="40" spans="1:8" x14ac:dyDescent="0.25">
      <c r="B40" s="24" t="s">
        <v>44</v>
      </c>
      <c r="C40" s="41">
        <v>852</v>
      </c>
      <c r="D40" s="40">
        <f t="shared" si="1"/>
        <v>1.2059181878774962E-3</v>
      </c>
      <c r="E40" s="42"/>
      <c r="F40" s="8" t="s">
        <v>5</v>
      </c>
      <c r="G40" s="57">
        <f t="shared" si="0"/>
        <v>878</v>
      </c>
      <c r="H40" s="63">
        <f t="shared" si="3"/>
        <v>1.1587500808353558E-3</v>
      </c>
    </row>
    <row r="41" spans="1:8" x14ac:dyDescent="0.25">
      <c r="B41" s="24" t="s">
        <v>45</v>
      </c>
      <c r="C41" s="41">
        <v>350</v>
      </c>
      <c r="D41" s="40">
        <f t="shared" si="1"/>
        <v>4.9538892694498077E-4</v>
      </c>
      <c r="E41" s="42"/>
      <c r="F41" s="8" t="s">
        <v>5</v>
      </c>
      <c r="G41" s="57">
        <f t="shared" si="0"/>
        <v>361</v>
      </c>
      <c r="H41" s="63">
        <f t="shared" si="3"/>
        <v>4.7643368927285132E-4</v>
      </c>
    </row>
    <row r="42" spans="1:8" x14ac:dyDescent="0.25">
      <c r="B42" s="24" t="s">
        <v>46</v>
      </c>
      <c r="C42" s="41">
        <v>333</v>
      </c>
      <c r="D42" s="40">
        <f t="shared" si="1"/>
        <v>4.7132717906479604E-4</v>
      </c>
      <c r="E42" s="42"/>
      <c r="F42" s="8" t="s">
        <v>5</v>
      </c>
      <c r="G42" s="57">
        <f t="shared" si="0"/>
        <v>343</v>
      </c>
      <c r="H42" s="65">
        <f t="shared" si="3"/>
        <v>4.5267799285481444E-4</v>
      </c>
    </row>
    <row r="43" spans="1:8" ht="15.75" thickBot="1" x14ac:dyDescent="0.3">
      <c r="B43" s="25"/>
      <c r="C43" s="43"/>
      <c r="D43" s="44"/>
      <c r="E43" s="45">
        <f>SUM(D25:D42)</f>
        <v>7.3876642976837908E-2</v>
      </c>
      <c r="F43" s="7"/>
      <c r="G43" s="52"/>
      <c r="H43" s="47"/>
    </row>
    <row r="44" spans="1:8" ht="16.5" thickTop="1" thickBot="1" x14ac:dyDescent="0.3">
      <c r="B44" s="70" t="s">
        <v>49</v>
      </c>
      <c r="C44" s="71"/>
      <c r="D44" s="69"/>
      <c r="E44" s="69"/>
      <c r="F44" s="72" t="s">
        <v>13</v>
      </c>
      <c r="G44" s="73">
        <v>30000</v>
      </c>
      <c r="H44" s="74">
        <f t="shared" si="3"/>
        <v>3.9592827363394846E-2</v>
      </c>
    </row>
    <row r="45" spans="1:8" ht="17.25" thickTop="1" thickBot="1" x14ac:dyDescent="0.3">
      <c r="C45" s="66">
        <f>SUM(C7:C43)</f>
        <v>706515.59</v>
      </c>
      <c r="D45" s="67">
        <f>C45/TOTAL</f>
        <v>1</v>
      </c>
      <c r="E45" s="68">
        <f>SUM(E8,E14,E24,E43)</f>
        <v>1</v>
      </c>
      <c r="F45" s="58"/>
      <c r="G45" s="66">
        <f>SUM(G7:G44)</f>
        <v>757713</v>
      </c>
      <c r="H45" s="59">
        <f>G45/TOTAL2</f>
        <v>1</v>
      </c>
    </row>
    <row r="46" spans="1:8" ht="16.5" thickTop="1" thickBot="1" x14ac:dyDescent="0.3">
      <c r="B46" s="75" t="s">
        <v>50</v>
      </c>
    </row>
    <row r="47" spans="1:8" ht="15.75" thickTop="1" x14ac:dyDescent="0.25">
      <c r="A47" s="10"/>
      <c r="B47" s="11" t="s">
        <v>7</v>
      </c>
      <c r="C47" s="12">
        <f>SUM(G7,G9:G13)</f>
        <v>506994</v>
      </c>
      <c r="D47" s="49">
        <f>C47/TOTAL2</f>
        <v>0.66911086387590024</v>
      </c>
    </row>
    <row r="48" spans="1:8" x14ac:dyDescent="0.25">
      <c r="A48" s="76"/>
      <c r="B48" s="77" t="s">
        <v>8</v>
      </c>
      <c r="C48" s="78">
        <f>SUM(G15:G23,G25:G42)</f>
        <v>220719</v>
      </c>
      <c r="D48" s="79">
        <f>C48/TOTAL2</f>
        <v>0.29129630876070489</v>
      </c>
    </row>
    <row r="49" spans="1:4" x14ac:dyDescent="0.25">
      <c r="A49" s="76"/>
      <c r="B49" s="77" t="s">
        <v>51</v>
      </c>
      <c r="C49" s="78">
        <f>G44</f>
        <v>30000</v>
      </c>
      <c r="D49" s="79">
        <f>C49/TOTAL2</f>
        <v>3.9592827363394846E-2</v>
      </c>
    </row>
    <row r="50" spans="1:4" ht="15.75" thickBot="1" x14ac:dyDescent="0.3">
      <c r="A50" s="13"/>
      <c r="B50" s="14"/>
      <c r="C50" s="15">
        <f>SUM(C47:C49)</f>
        <v>757713</v>
      </c>
      <c r="D50" s="16">
        <f>C50/TOTAL2</f>
        <v>1</v>
      </c>
    </row>
    <row r="51" spans="1:4" ht="15.75" thickTop="1" x14ac:dyDescent="0.25"/>
  </sheetData>
  <mergeCells count="3">
    <mergeCell ref="B2:H2"/>
    <mergeCell ref="B5:F5"/>
    <mergeCell ref="G5:H5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AUMENTO</vt:lpstr>
      <vt:lpstr>TOTAL</vt:lpstr>
      <vt:lpstr>TOTAL2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2018-06-25T17:12:52Z</cp:lastPrinted>
  <dcterms:created xsi:type="dcterms:W3CDTF">2018-06-25T04:52:15Z</dcterms:created>
  <dcterms:modified xsi:type="dcterms:W3CDTF">2018-06-27T05:18:03Z</dcterms:modified>
</cp:coreProperties>
</file>